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харажатлар сметаси ҳисоботи" sheetId="2" r:id="rId1"/>
  </sheets>
  <definedNames>
    <definedName name="_xlnm.Print_Area" localSheetId="0">'харажатлар сметаси ҳисоботи'!$A$1:$I$38</definedName>
  </definedNames>
  <calcPr calcId="145621"/>
</workbook>
</file>

<file path=xl/calcChain.xml><?xml version="1.0" encoding="utf-8"?>
<calcChain xmlns="http://schemas.openxmlformats.org/spreadsheetml/2006/main">
  <c r="G29" i="2" l="1"/>
  <c r="F29" i="2"/>
  <c r="G27" i="2" l="1"/>
  <c r="F27" i="2"/>
  <c r="G28" i="2" l="1"/>
  <c r="F28" i="2"/>
  <c r="G22" i="2"/>
  <c r="F22" i="2"/>
  <c r="G23" i="2"/>
  <c r="F23" i="2"/>
  <c r="I30" i="2" l="1"/>
  <c r="H30" i="2"/>
  <c r="G30" i="2"/>
  <c r="F30" i="2"/>
  <c r="E30" i="2"/>
  <c r="D30" i="2"/>
  <c r="C29" i="2"/>
  <c r="C28" i="2"/>
  <c r="C27" i="2"/>
  <c r="C26" i="2"/>
  <c r="C25" i="2"/>
  <c r="C24" i="2"/>
  <c r="C23" i="2"/>
  <c r="C22" i="2"/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30" i="2" l="1"/>
</calcChain>
</file>

<file path=xl/sharedStrings.xml><?xml version="1.0" encoding="utf-8"?>
<sst xmlns="http://schemas.openxmlformats.org/spreadsheetml/2006/main" count="41" uniqueCount="37">
  <si>
    <t>МАЪЛУМОТ</t>
  </si>
  <si>
    <t>№    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</si>
  <si>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</si>
  <si>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</si>
  <si>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шундан:</t>
  </si>
  <si>
    <t>Иш ҳақи ва унга тенглаштирилган тўловлар</t>
  </si>
  <si>
    <t>Бошқа жорий харажатлар</t>
  </si>
  <si>
    <t>Объектларни лойиҳалаштириш, қўриш, (реконструкция қилиш) ва таъмирлаш ишлари учун капитал қўйилмалар</t>
  </si>
  <si>
    <t>харажат қилинган</t>
  </si>
  <si>
    <t>режалаш-тирилган</t>
  </si>
  <si>
    <t>(минг сўм)</t>
  </si>
  <si>
    <t xml:space="preserve">Қорақалпоғистон Республикаси гидрометеорология бошқармаси </t>
  </si>
  <si>
    <t xml:space="preserve">Андижон вилояти гидрометеорология бошқармаси </t>
  </si>
  <si>
    <t>Бухоро вилояти гидрометеорология бошқармаси</t>
  </si>
  <si>
    <t xml:space="preserve">Жиззах вилояти гидрометеорология бошқармаси </t>
  </si>
  <si>
    <t xml:space="preserve">Қашқадарё вилояти гидрометеорология бошқармаси </t>
  </si>
  <si>
    <t xml:space="preserve">Навоий вилояти гидрометеорология бошқармаси </t>
  </si>
  <si>
    <t>Наманган вилояти гидрометеорология бошқармаси</t>
  </si>
  <si>
    <t xml:space="preserve">Самарқанд вилояти гидрометеорология бошқармаси </t>
  </si>
  <si>
    <t xml:space="preserve">Сурхондарё вилояти гидрометеорология бошқармаси </t>
  </si>
  <si>
    <t xml:space="preserve">Сирдарё вилояти гидрометеорология бошқармаси </t>
  </si>
  <si>
    <t xml:space="preserve">Тошкент вилояти гидрометеорология бошқармаси </t>
  </si>
  <si>
    <t xml:space="preserve">Фарғона вилояти гидрометеорология бошқармаси </t>
  </si>
  <si>
    <t xml:space="preserve">Хоразм вилояти гидрометеорология бошқармаси </t>
  </si>
  <si>
    <t xml:space="preserve"> Ўзгидромет.Марказий аппарати</t>
  </si>
  <si>
    <t xml:space="preserve"> Ўзгидромет.Марказий аппарат бошқарув ходимлари</t>
  </si>
  <si>
    <t xml:space="preserve"> Ўзгидромет.Ривожлантириш дастури </t>
  </si>
  <si>
    <t xml:space="preserve"> Ўзгидромет.Объектларни лойиҳалаштириш, қўриш, (реконструкция қилиш) ва таъмирлаш ишлари учун капитал қўйилмалар</t>
  </si>
  <si>
    <t xml:space="preserve"> Ўзгидромет. Халқаро аъзолик бадаллари</t>
  </si>
  <si>
    <t>Гидрометеорология илмий-тадқиқот институти</t>
  </si>
  <si>
    <t>Тошкент  гидрометеорология техникуми</t>
  </si>
  <si>
    <t>Ўзгидромет бўйича жами</t>
  </si>
  <si>
    <t>Ўзбекистон Республикаси Гидрометеорология хизмати марказига бюджетдан ажратилган маблағларнинг чегараланган миқдорининг 
ўз тасарруфидаги қўйи ташкилотлари кесимида тақсимоти тўғрисида</t>
  </si>
  <si>
    <t xml:space="preserve">Жами </t>
  </si>
  <si>
    <t xml:space="preserve"> </t>
  </si>
  <si>
    <t>"Метеоинфоком" ДМ</t>
  </si>
  <si>
    <t xml:space="preserve">2021 йилнинг 9 ойи  учун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</si>
</sst>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16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165" fontId="1" fillId="2" borderId="1" xfId="1" applyNumberFormat="1" applyFont="1" applyFill="1" applyBorder="1" applyAlignment="1">
      <alignment horizontal="right" vertical="center" wrapText="1"/>
    </xf>
    <xf numFmtId="165" fontId="1" fillId="2" borderId="1" xfId="1" applyNumberFormat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164" fontId="5" fillId="2" borderId="0" xfId="0" applyNumberFormat="1" applyFont="1" applyFill="1"/>
    <xf numFmtId="165" fontId="1" fillId="2" borderId="0" xfId="0" applyNumberFormat="1" applyFont="1" applyFill="1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activeCell="A2" sqref="A2:I2"/>
    </sheetView>
  </sheetViews>
  <sheetFormatPr defaultRowHeight="15.75" x14ac:dyDescent="0.25"/>
  <cols>
    <col min="1" max="1" width="5.140625" style="1" customWidth="1"/>
    <col min="2" max="2" width="37.28515625" style="1" customWidth="1"/>
    <col min="3" max="3" width="17.5703125" style="1" customWidth="1"/>
    <col min="4" max="4" width="19.5703125" style="1" customWidth="1"/>
    <col min="5" max="5" width="18" style="1" customWidth="1"/>
    <col min="6" max="6" width="17.140625" style="1" customWidth="1"/>
    <col min="7" max="7" width="17.5703125" style="6" customWidth="1"/>
    <col min="8" max="8" width="15.28515625" style="1" customWidth="1"/>
    <col min="9" max="9" width="14" style="1" customWidth="1"/>
    <col min="10" max="10" width="13" style="1" customWidth="1"/>
    <col min="11" max="11" width="13.42578125" style="1" customWidth="1"/>
    <col min="12" max="12" width="18.7109375" style="1" customWidth="1"/>
    <col min="13" max="13" width="17.42578125" style="1" customWidth="1"/>
    <col min="14" max="14" width="15.7109375" style="1" customWidth="1"/>
    <col min="15" max="15" width="14.85546875" style="1" customWidth="1"/>
    <col min="16" max="16384" width="9.140625" style="1"/>
  </cols>
  <sheetData>
    <row r="1" spans="1:10" x14ac:dyDescent="0.25">
      <c r="A1" s="26" t="s">
        <v>36</v>
      </c>
      <c r="B1" s="26"/>
      <c r="C1" s="26"/>
      <c r="D1" s="26"/>
      <c r="E1" s="26"/>
      <c r="F1" s="26"/>
      <c r="G1" s="26"/>
      <c r="H1" s="26"/>
      <c r="I1" s="26"/>
    </row>
    <row r="2" spans="1:10" ht="32.25" customHeight="1" x14ac:dyDescent="0.25">
      <c r="A2" s="27" t="s">
        <v>32</v>
      </c>
      <c r="B2" s="27"/>
      <c r="C2" s="27"/>
      <c r="D2" s="27"/>
      <c r="E2" s="27"/>
      <c r="F2" s="27"/>
      <c r="G2" s="27"/>
      <c r="H2" s="27"/>
      <c r="I2" s="27"/>
    </row>
    <row r="3" spans="1:10" x14ac:dyDescent="0.25">
      <c r="A3" s="26" t="s">
        <v>0</v>
      </c>
      <c r="B3" s="26"/>
      <c r="C3" s="26"/>
      <c r="D3" s="26"/>
      <c r="E3" s="26"/>
      <c r="F3" s="26"/>
      <c r="G3" s="26"/>
      <c r="H3" s="26"/>
      <c r="I3" s="26"/>
    </row>
    <row r="4" spans="1:10" ht="15.75" customHeight="1" x14ac:dyDescent="0.25">
      <c r="A4" s="9"/>
      <c r="B4" s="9"/>
      <c r="C4" s="2"/>
      <c r="D4" s="2"/>
      <c r="E4" s="2"/>
      <c r="F4" s="2"/>
      <c r="G4" s="4"/>
      <c r="H4" s="2"/>
      <c r="I4" s="2" t="s">
        <v>10</v>
      </c>
    </row>
    <row r="5" spans="1:10" ht="15.75" customHeight="1" x14ac:dyDescent="0.25">
      <c r="A5" s="28" t="s">
        <v>1</v>
      </c>
      <c r="B5" s="28" t="s">
        <v>2</v>
      </c>
      <c r="C5" s="24" t="s">
        <v>3</v>
      </c>
      <c r="D5" s="29"/>
      <c r="E5" s="29"/>
      <c r="F5" s="29"/>
      <c r="G5" s="29"/>
      <c r="H5" s="29"/>
      <c r="I5" s="25"/>
    </row>
    <row r="6" spans="1:10" ht="15.75" customHeight="1" x14ac:dyDescent="0.25">
      <c r="A6" s="28"/>
      <c r="B6" s="28"/>
      <c r="C6" s="30" t="s">
        <v>33</v>
      </c>
      <c r="D6" s="24" t="s">
        <v>4</v>
      </c>
      <c r="E6" s="29"/>
      <c r="F6" s="29"/>
      <c r="G6" s="29"/>
      <c r="H6" s="29"/>
      <c r="I6" s="25"/>
    </row>
    <row r="7" spans="1:10" ht="106.5" customHeight="1" x14ac:dyDescent="0.25">
      <c r="A7" s="28"/>
      <c r="B7" s="28"/>
      <c r="C7" s="31"/>
      <c r="D7" s="24" t="s">
        <v>5</v>
      </c>
      <c r="E7" s="25"/>
      <c r="F7" s="24" t="s">
        <v>6</v>
      </c>
      <c r="G7" s="25"/>
      <c r="H7" s="24" t="s">
        <v>7</v>
      </c>
      <c r="I7" s="25"/>
      <c r="J7" s="3"/>
    </row>
    <row r="8" spans="1:10" ht="33" customHeight="1" x14ac:dyDescent="0.25">
      <c r="A8" s="28"/>
      <c r="B8" s="28"/>
      <c r="C8" s="32"/>
      <c r="D8" s="11" t="s">
        <v>9</v>
      </c>
      <c r="E8" s="11" t="s">
        <v>8</v>
      </c>
      <c r="F8" s="11" t="s">
        <v>9</v>
      </c>
      <c r="G8" s="12" t="s">
        <v>8</v>
      </c>
      <c r="H8" s="11" t="s">
        <v>9</v>
      </c>
      <c r="I8" s="11" t="s">
        <v>8</v>
      </c>
    </row>
    <row r="9" spans="1:10" s="6" customFormat="1" ht="31.5" customHeight="1" x14ac:dyDescent="0.25">
      <c r="A9" s="5">
        <v>1</v>
      </c>
      <c r="B9" s="22" t="s">
        <v>11</v>
      </c>
      <c r="C9" s="14">
        <f>D9+F9+H9</f>
        <v>110460</v>
      </c>
      <c r="D9" s="14">
        <v>0</v>
      </c>
      <c r="E9" s="14">
        <v>0</v>
      </c>
      <c r="F9" s="14">
        <v>110460</v>
      </c>
      <c r="G9" s="15">
        <v>88387.3</v>
      </c>
      <c r="H9" s="14">
        <v>0</v>
      </c>
      <c r="I9" s="14">
        <v>0</v>
      </c>
      <c r="J9" s="13"/>
    </row>
    <row r="10" spans="1:10" s="6" customFormat="1" ht="31.5" x14ac:dyDescent="0.25">
      <c r="A10" s="5">
        <v>2</v>
      </c>
      <c r="B10" s="22" t="s">
        <v>12</v>
      </c>
      <c r="C10" s="14">
        <f t="shared" ref="C10:C28" si="0">D10+F10+H10</f>
        <v>57440</v>
      </c>
      <c r="D10" s="14">
        <v>0</v>
      </c>
      <c r="E10" s="14">
        <v>0</v>
      </c>
      <c r="F10" s="14">
        <v>57440</v>
      </c>
      <c r="G10" s="15">
        <v>41034</v>
      </c>
      <c r="H10" s="14">
        <v>0</v>
      </c>
      <c r="I10" s="14">
        <v>0</v>
      </c>
      <c r="J10" s="13"/>
    </row>
    <row r="11" spans="1:10" s="6" customFormat="1" ht="31.5" x14ac:dyDescent="0.25">
      <c r="A11" s="5">
        <v>3</v>
      </c>
      <c r="B11" s="22" t="s">
        <v>13</v>
      </c>
      <c r="C11" s="14">
        <f t="shared" si="0"/>
        <v>73496</v>
      </c>
      <c r="D11" s="14">
        <v>0</v>
      </c>
      <c r="E11" s="14">
        <v>0</v>
      </c>
      <c r="F11" s="14">
        <v>73496</v>
      </c>
      <c r="G11" s="15">
        <v>48020.800000000003</v>
      </c>
      <c r="H11" s="14">
        <v>0</v>
      </c>
      <c r="I11" s="14">
        <v>0</v>
      </c>
      <c r="J11" s="13"/>
    </row>
    <row r="12" spans="1:10" s="6" customFormat="1" ht="31.5" x14ac:dyDescent="0.25">
      <c r="A12" s="5">
        <v>4</v>
      </c>
      <c r="B12" s="22" t="s">
        <v>14</v>
      </c>
      <c r="C12" s="14">
        <f t="shared" si="0"/>
        <v>56520</v>
      </c>
      <c r="D12" s="14">
        <v>0</v>
      </c>
      <c r="E12" s="14">
        <v>0</v>
      </c>
      <c r="F12" s="14">
        <v>56520</v>
      </c>
      <c r="G12" s="15">
        <v>17174.7</v>
      </c>
      <c r="H12" s="14">
        <v>0</v>
      </c>
      <c r="I12" s="14">
        <v>0</v>
      </c>
      <c r="J12" s="13"/>
    </row>
    <row r="13" spans="1:10" s="6" customFormat="1" ht="31.5" x14ac:dyDescent="0.25">
      <c r="A13" s="5">
        <v>5</v>
      </c>
      <c r="B13" s="22" t="s">
        <v>15</v>
      </c>
      <c r="C13" s="14">
        <f t="shared" si="0"/>
        <v>100253</v>
      </c>
      <c r="D13" s="14">
        <v>0</v>
      </c>
      <c r="E13" s="14">
        <v>0</v>
      </c>
      <c r="F13" s="14">
        <v>100253</v>
      </c>
      <c r="G13" s="15">
        <v>49631.6</v>
      </c>
      <c r="H13" s="14">
        <v>0</v>
      </c>
      <c r="I13" s="14">
        <v>0</v>
      </c>
      <c r="J13" s="13"/>
    </row>
    <row r="14" spans="1:10" s="6" customFormat="1" ht="31.5" x14ac:dyDescent="0.25">
      <c r="A14" s="5">
        <v>6</v>
      </c>
      <c r="B14" s="22" t="s">
        <v>16</v>
      </c>
      <c r="C14" s="14">
        <f t="shared" si="0"/>
        <v>190534</v>
      </c>
      <c r="D14" s="14">
        <v>0</v>
      </c>
      <c r="E14" s="14">
        <v>0</v>
      </c>
      <c r="F14" s="14">
        <v>190534</v>
      </c>
      <c r="G14" s="15">
        <v>163420</v>
      </c>
      <c r="H14" s="14">
        <v>0</v>
      </c>
      <c r="I14" s="14">
        <v>0</v>
      </c>
      <c r="J14" s="13"/>
    </row>
    <row r="15" spans="1:10" s="6" customFormat="1" ht="31.5" x14ac:dyDescent="0.25">
      <c r="A15" s="5">
        <v>7</v>
      </c>
      <c r="B15" s="22" t="s">
        <v>17</v>
      </c>
      <c r="C15" s="14">
        <f t="shared" si="0"/>
        <v>192209</v>
      </c>
      <c r="D15" s="14">
        <v>0</v>
      </c>
      <c r="E15" s="14">
        <v>0</v>
      </c>
      <c r="F15" s="14">
        <v>192209</v>
      </c>
      <c r="G15" s="15">
        <v>83593</v>
      </c>
      <c r="H15" s="14">
        <v>0</v>
      </c>
      <c r="I15" s="14">
        <v>0</v>
      </c>
      <c r="J15" s="13"/>
    </row>
    <row r="16" spans="1:10" s="6" customFormat="1" ht="31.5" x14ac:dyDescent="0.25">
      <c r="A16" s="5">
        <v>8</v>
      </c>
      <c r="B16" s="22" t="s">
        <v>18</v>
      </c>
      <c r="C16" s="14">
        <f t="shared" si="0"/>
        <v>103621</v>
      </c>
      <c r="D16" s="14">
        <v>0</v>
      </c>
      <c r="E16" s="14">
        <v>0</v>
      </c>
      <c r="F16" s="14">
        <v>103621</v>
      </c>
      <c r="G16" s="15">
        <v>73543.600000000006</v>
      </c>
      <c r="H16" s="14">
        <v>0</v>
      </c>
      <c r="I16" s="14">
        <v>0</v>
      </c>
      <c r="J16" s="13"/>
    </row>
    <row r="17" spans="1:13" s="6" customFormat="1" ht="31.5" x14ac:dyDescent="0.25">
      <c r="A17" s="5">
        <v>9</v>
      </c>
      <c r="B17" s="22" t="s">
        <v>19</v>
      </c>
      <c r="C17" s="14">
        <f t="shared" si="0"/>
        <v>41389</v>
      </c>
      <c r="D17" s="14">
        <v>0</v>
      </c>
      <c r="E17" s="14">
        <v>0</v>
      </c>
      <c r="F17" s="14">
        <v>41389</v>
      </c>
      <c r="G17" s="15">
        <v>24412</v>
      </c>
      <c r="H17" s="14">
        <v>0</v>
      </c>
      <c r="I17" s="14">
        <v>0</v>
      </c>
      <c r="J17" s="13"/>
    </row>
    <row r="18" spans="1:13" s="6" customFormat="1" ht="31.5" x14ac:dyDescent="0.25">
      <c r="A18" s="5">
        <v>10</v>
      </c>
      <c r="B18" s="22" t="s">
        <v>20</v>
      </c>
      <c r="C18" s="14">
        <f t="shared" si="0"/>
        <v>43304</v>
      </c>
      <c r="D18" s="14">
        <v>0</v>
      </c>
      <c r="E18" s="14">
        <v>0</v>
      </c>
      <c r="F18" s="14">
        <v>43304</v>
      </c>
      <c r="G18" s="15">
        <v>21320.7</v>
      </c>
      <c r="H18" s="14">
        <v>0</v>
      </c>
      <c r="I18" s="14">
        <v>0</v>
      </c>
      <c r="J18" s="13"/>
    </row>
    <row r="19" spans="1:13" s="6" customFormat="1" ht="31.5" x14ac:dyDescent="0.25">
      <c r="A19" s="5">
        <v>11</v>
      </c>
      <c r="B19" s="22" t="s">
        <v>21</v>
      </c>
      <c r="C19" s="14">
        <f t="shared" si="0"/>
        <v>168241</v>
      </c>
      <c r="D19" s="14">
        <v>0</v>
      </c>
      <c r="E19" s="14">
        <v>0</v>
      </c>
      <c r="F19" s="14">
        <v>168241</v>
      </c>
      <c r="G19" s="15">
        <v>95224.7</v>
      </c>
      <c r="H19" s="14">
        <v>0</v>
      </c>
      <c r="I19" s="14">
        <v>0</v>
      </c>
      <c r="J19" s="13"/>
    </row>
    <row r="20" spans="1:13" s="6" customFormat="1" ht="31.5" x14ac:dyDescent="0.25">
      <c r="A20" s="5">
        <v>12</v>
      </c>
      <c r="B20" s="22" t="s">
        <v>22</v>
      </c>
      <c r="C20" s="14">
        <f t="shared" si="0"/>
        <v>111672</v>
      </c>
      <c r="D20" s="14">
        <v>0</v>
      </c>
      <c r="E20" s="14">
        <v>0</v>
      </c>
      <c r="F20" s="14">
        <v>111672</v>
      </c>
      <c r="G20" s="15">
        <v>60523.5</v>
      </c>
      <c r="H20" s="14">
        <v>0</v>
      </c>
      <c r="I20" s="14">
        <v>0</v>
      </c>
      <c r="J20" s="13"/>
    </row>
    <row r="21" spans="1:13" s="6" customFormat="1" ht="31.5" x14ac:dyDescent="0.25">
      <c r="A21" s="5">
        <v>13</v>
      </c>
      <c r="B21" s="22" t="s">
        <v>23</v>
      </c>
      <c r="C21" s="14">
        <f t="shared" si="0"/>
        <v>81680</v>
      </c>
      <c r="D21" s="14">
        <v>0</v>
      </c>
      <c r="E21" s="14">
        <v>0</v>
      </c>
      <c r="F21" s="14">
        <v>81680</v>
      </c>
      <c r="G21" s="15">
        <v>58943.3</v>
      </c>
      <c r="H21" s="14">
        <v>0</v>
      </c>
      <c r="I21" s="14">
        <v>0</v>
      </c>
      <c r="J21" s="13"/>
    </row>
    <row r="22" spans="1:13" s="6" customFormat="1" x14ac:dyDescent="0.25">
      <c r="A22" s="5">
        <v>14</v>
      </c>
      <c r="B22" s="10" t="s">
        <v>24</v>
      </c>
      <c r="C22" s="14">
        <f t="shared" si="0"/>
        <v>63483076</v>
      </c>
      <c r="D22" s="14">
        <v>48130300</v>
      </c>
      <c r="E22" s="14">
        <v>46572567.399999999</v>
      </c>
      <c r="F22" s="14">
        <f>11759345+3593431</f>
        <v>15352776</v>
      </c>
      <c r="G22" s="15">
        <f>11338965.4+2483206.996</f>
        <v>13822172.396</v>
      </c>
      <c r="H22" s="14">
        <v>0</v>
      </c>
      <c r="I22" s="14">
        <v>0</v>
      </c>
      <c r="J22" s="13"/>
    </row>
    <row r="23" spans="1:13" s="6" customFormat="1" ht="31.5" x14ac:dyDescent="0.25">
      <c r="A23" s="5">
        <v>15</v>
      </c>
      <c r="B23" s="10" t="s">
        <v>25</v>
      </c>
      <c r="C23" s="14">
        <f t="shared" si="0"/>
        <v>2712406</v>
      </c>
      <c r="D23" s="14">
        <v>2157325</v>
      </c>
      <c r="E23" s="14">
        <v>977834.9</v>
      </c>
      <c r="F23" s="14">
        <f>534051+21030</f>
        <v>555081</v>
      </c>
      <c r="G23" s="15">
        <f>236346.5+15814.2</f>
        <v>252160.7</v>
      </c>
      <c r="H23" s="14">
        <v>0</v>
      </c>
      <c r="I23" s="14">
        <v>0</v>
      </c>
      <c r="J23" s="13"/>
      <c r="L23" s="21"/>
      <c r="M23" s="21"/>
    </row>
    <row r="24" spans="1:13" s="6" customFormat="1" ht="31.5" x14ac:dyDescent="0.25">
      <c r="A24" s="5">
        <v>16</v>
      </c>
      <c r="B24" s="10" t="s">
        <v>26</v>
      </c>
      <c r="C24" s="14">
        <f t="shared" si="0"/>
        <v>16926800</v>
      </c>
      <c r="D24" s="14">
        <v>0</v>
      </c>
      <c r="E24" s="14">
        <v>0</v>
      </c>
      <c r="F24" s="14">
        <v>16926800</v>
      </c>
      <c r="G24" s="15">
        <v>1836331</v>
      </c>
      <c r="H24" s="14">
        <v>0</v>
      </c>
      <c r="I24" s="14">
        <v>0</v>
      </c>
      <c r="J24" s="13"/>
    </row>
    <row r="25" spans="1:13" s="6" customFormat="1" ht="78.75" x14ac:dyDescent="0.25">
      <c r="A25" s="5">
        <v>17</v>
      </c>
      <c r="B25" s="10" t="s">
        <v>27</v>
      </c>
      <c r="C25" s="14">
        <f t="shared" si="0"/>
        <v>11000000</v>
      </c>
      <c r="D25" s="14">
        <v>0</v>
      </c>
      <c r="E25" s="14">
        <v>0</v>
      </c>
      <c r="F25" s="14">
        <v>0</v>
      </c>
      <c r="G25" s="15">
        <v>0</v>
      </c>
      <c r="H25" s="14">
        <v>11000000</v>
      </c>
      <c r="I25" s="14">
        <v>7533613</v>
      </c>
      <c r="J25" s="13"/>
    </row>
    <row r="26" spans="1:13" s="6" customFormat="1" ht="31.5" x14ac:dyDescent="0.25">
      <c r="A26" s="5">
        <v>18</v>
      </c>
      <c r="B26" s="10" t="s">
        <v>28</v>
      </c>
      <c r="C26" s="14">
        <f t="shared" si="0"/>
        <v>378000</v>
      </c>
      <c r="D26" s="14">
        <v>0</v>
      </c>
      <c r="E26" s="14">
        <v>0</v>
      </c>
      <c r="F26" s="14">
        <v>378000</v>
      </c>
      <c r="G26" s="15">
        <v>359435.7</v>
      </c>
      <c r="H26" s="14">
        <v>0</v>
      </c>
      <c r="I26" s="14">
        <v>0</v>
      </c>
      <c r="J26" s="13"/>
    </row>
    <row r="27" spans="1:13" s="19" customFormat="1" x14ac:dyDescent="0.25">
      <c r="A27" s="17">
        <v>19</v>
      </c>
      <c r="B27" s="10" t="s">
        <v>35</v>
      </c>
      <c r="C27" s="18">
        <f t="shared" si="0"/>
        <v>4793255</v>
      </c>
      <c r="D27" s="18">
        <v>3154568</v>
      </c>
      <c r="E27" s="18">
        <v>2302054.5</v>
      </c>
      <c r="F27" s="18">
        <f>783782+854905</f>
        <v>1638687</v>
      </c>
      <c r="G27" s="18">
        <f>376102.5+416140.4</f>
        <v>792242.9</v>
      </c>
      <c r="H27" s="14">
        <v>0</v>
      </c>
      <c r="I27" s="14">
        <v>0</v>
      </c>
      <c r="J27" s="13"/>
    </row>
    <row r="28" spans="1:13" s="19" customFormat="1" ht="31.5" x14ac:dyDescent="0.25">
      <c r="A28" s="17">
        <v>20</v>
      </c>
      <c r="B28" s="10" t="s">
        <v>29</v>
      </c>
      <c r="C28" s="18">
        <f t="shared" si="0"/>
        <v>1256064</v>
      </c>
      <c r="D28" s="18">
        <v>925943</v>
      </c>
      <c r="E28" s="18">
        <v>772982.6</v>
      </c>
      <c r="F28" s="18">
        <f>230789+99332</f>
        <v>330121</v>
      </c>
      <c r="G28" s="18">
        <f>193928.4+63264.3</f>
        <v>257192.7</v>
      </c>
      <c r="H28" s="14">
        <v>0</v>
      </c>
      <c r="I28" s="14">
        <v>0</v>
      </c>
      <c r="J28" s="13"/>
    </row>
    <row r="29" spans="1:13" s="19" customFormat="1" ht="46.5" customHeight="1" x14ac:dyDescent="0.25">
      <c r="A29" s="17">
        <v>21</v>
      </c>
      <c r="B29" s="10" t="s">
        <v>30</v>
      </c>
      <c r="C29" s="18">
        <f>D29+F29+H29</f>
        <v>405461</v>
      </c>
      <c r="D29" s="18">
        <v>236539</v>
      </c>
      <c r="E29" s="18">
        <v>178380.9</v>
      </c>
      <c r="F29" s="18">
        <f>58486+110436</f>
        <v>168922</v>
      </c>
      <c r="G29" s="18">
        <f>42736.2+37596.8</f>
        <v>80333</v>
      </c>
      <c r="H29" s="14">
        <v>0</v>
      </c>
      <c r="I29" s="14">
        <v>0</v>
      </c>
      <c r="J29" s="13"/>
      <c r="K29" s="20"/>
    </row>
    <row r="30" spans="1:13" ht="46.5" customHeight="1" x14ac:dyDescent="0.25">
      <c r="A30" s="8"/>
      <c r="B30" s="23" t="s">
        <v>31</v>
      </c>
      <c r="C30" s="16">
        <f>SUM(C9:C29)</f>
        <v>102285881</v>
      </c>
      <c r="D30" s="16">
        <f t="shared" ref="D30:I30" si="1">SUM(D9:D29)</f>
        <v>54604675</v>
      </c>
      <c r="E30" s="16">
        <f t="shared" si="1"/>
        <v>50803820.299999997</v>
      </c>
      <c r="F30" s="16">
        <f t="shared" si="1"/>
        <v>36681206</v>
      </c>
      <c r="G30" s="16">
        <f t="shared" si="1"/>
        <v>18225097.595999997</v>
      </c>
      <c r="H30" s="16">
        <f t="shared" si="1"/>
        <v>11000000</v>
      </c>
      <c r="I30" s="16">
        <f t="shared" si="1"/>
        <v>7533613</v>
      </c>
      <c r="J30" s="13"/>
      <c r="K30" s="7"/>
    </row>
    <row r="31" spans="1:13" x14ac:dyDescent="0.25">
      <c r="G31" s="1"/>
    </row>
    <row r="32" spans="1:13" x14ac:dyDescent="0.25">
      <c r="G32" s="1"/>
    </row>
    <row r="33" spans="5:7" x14ac:dyDescent="0.25">
      <c r="G33" s="1"/>
    </row>
    <row r="38" spans="5:7" x14ac:dyDescent="0.25">
      <c r="E38" s="1" t="s">
        <v>34</v>
      </c>
    </row>
  </sheetData>
  <mergeCells count="11">
    <mergeCell ref="D7:E7"/>
    <mergeCell ref="F7:G7"/>
    <mergeCell ref="H7:I7"/>
    <mergeCell ref="A1:I1"/>
    <mergeCell ref="A2:I2"/>
    <mergeCell ref="A3:I3"/>
    <mergeCell ref="A5:A8"/>
    <mergeCell ref="B5:B8"/>
    <mergeCell ref="C5:I5"/>
    <mergeCell ref="C6:C8"/>
    <mergeCell ref="D6:I6"/>
  </mergeCells>
  <pageMargins left="0.19685039370078741" right="0.19685039370078741" top="0.59055118110236227" bottom="0.59055118110236227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харажатлар сметаси ҳисоботи</vt:lpstr>
      <vt:lpstr>'харажатлар сметаси ҳисоботи'!Область_печати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2021-10-07T09:32:25Z</dcterms:modified>
</cp:coreProperties>
</file>